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H:\unlimit\unlimit SM\excel fil\"/>
    </mc:Choice>
  </mc:AlternateContent>
  <xr:revisionPtr revIDLastSave="0" documentId="13_ncr:1_{F11723DC-C37C-44C7-81E7-AE11B289AC2E}" xr6:coauthVersionLast="45" xr6:coauthVersionMax="45" xr10:uidLastSave="{00000000-0000-0000-0000-000000000000}"/>
  <workbookProtection workbookAlgorithmName="SHA-512" workbookHashValue="gHVnGW/iyTEfU75+5w6MGu19/JO/AwwvoPj+dEKi5aAsoTCyVDrfejv4/kcCfr7JR++rIWdqxu8uEWzFZpeXeA==" workbookSaltValue="0KLc5zjX19D0jSGmwtTODg==" workbookSpinCount="100000" lockStructure="1"/>
  <bookViews>
    <workbookView xWindow="-120" yWindow="-120" windowWidth="20730" windowHeight="11160" activeTab="1" xr2:uid="{00000000-000D-0000-FFFF-FFFF00000000}"/>
  </bookViews>
  <sheets>
    <sheet name="Introduction" sheetId="1" r:id="rId1"/>
    <sheet name="Speed error" sheetId="2" r:id="rId2"/>
    <sheet name="Calculation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4" l="1"/>
  <c r="H13" i="4" s="1"/>
  <c r="H14" i="4" s="1"/>
  <c r="H9" i="4"/>
  <c r="H10" i="4" s="1"/>
  <c r="H11" i="4" s="1"/>
  <c r="H8" i="4"/>
  <c r="G12" i="4"/>
  <c r="G13" i="4" s="1"/>
  <c r="G14" i="4" s="1"/>
  <c r="G9" i="4"/>
  <c r="G10" i="4" s="1"/>
  <c r="G11" i="4" s="1"/>
  <c r="G8" i="4"/>
  <c r="F9" i="4"/>
  <c r="F10" i="4" s="1"/>
  <c r="F11" i="4" s="1"/>
  <c r="F12" i="4"/>
  <c r="F13" i="4" s="1"/>
  <c r="F14" i="4" s="1"/>
  <c r="F8" i="4"/>
  <c r="G15" i="4" l="1"/>
  <c r="G16" i="4" s="1"/>
  <c r="H13" i="2" s="1"/>
  <c r="H15" i="4"/>
  <c r="H16" i="4" s="1"/>
  <c r="I13" i="2" s="1"/>
  <c r="F15" i="4"/>
  <c r="F16" i="4" s="1"/>
  <c r="G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Sorin Stamate</author>
  </authors>
  <commentList>
    <comment ref="D8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Sorin Stamate:</t>
        </r>
        <r>
          <rPr>
            <sz val="9"/>
            <color indexed="81"/>
            <rFont val="Segoe UI"/>
            <charset val="1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129.</t>
        </r>
      </text>
    </comment>
  </commentList>
</comments>
</file>

<file path=xl/sharedStrings.xml><?xml version="1.0" encoding="utf-8"?>
<sst xmlns="http://schemas.openxmlformats.org/spreadsheetml/2006/main" count="82" uniqueCount="46">
  <si>
    <t>Flag Gaff</t>
  </si>
  <si>
    <t>Maritime Navigation using Excel</t>
  </si>
  <si>
    <t>=</t>
  </si>
  <si>
    <t>Speed * cos Course</t>
  </si>
  <si>
    <t>900 * cos Lat</t>
  </si>
  <si>
    <t>where:</t>
  </si>
  <si>
    <t>(Speed)</t>
  </si>
  <si>
    <t>(Course)</t>
  </si>
  <si>
    <t>(Lat)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</si>
  <si>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2016 Sorin Stamate</t>
    </r>
  </si>
  <si>
    <t>Speed error</t>
  </si>
  <si>
    <t>(To be filled only in YELLOW cells)</t>
  </si>
  <si>
    <t>Vessel Speed</t>
  </si>
  <si>
    <t>Vessel Course</t>
  </si>
  <si>
    <t>Latitude</t>
  </si>
  <si>
    <t>Example 1</t>
  </si>
  <si>
    <t>Example 2</t>
  </si>
  <si>
    <t>Example 3</t>
  </si>
  <si>
    <t xml:space="preserve">(Speed)  </t>
  </si>
  <si>
    <t>Units</t>
  </si>
  <si>
    <r>
      <t xml:space="preserve">[ </t>
    </r>
    <r>
      <rPr>
        <b/>
        <sz val="11"/>
        <color theme="1"/>
        <rFont val="Calibri"/>
        <family val="2"/>
        <charset val="238"/>
      </rPr>
      <t>°.0 ]</t>
    </r>
  </si>
  <si>
    <t>[ kn ]</t>
  </si>
  <si>
    <t>[ Kn ]</t>
  </si>
  <si>
    <t>( SE )</t>
  </si>
  <si>
    <t>SE</t>
  </si>
  <si>
    <t>SE =</t>
  </si>
  <si>
    <t xml:space="preserve">SE  </t>
  </si>
  <si>
    <t>GYRO-COMPASS SPEED ERROR</t>
  </si>
  <si>
    <t>1. Gyro Speed Error:</t>
  </si>
  <si>
    <t>the angle formed between the gyro meridian and true meridian;</t>
  </si>
  <si>
    <t>(in case when the gyrocompass does not occur any other external influences)</t>
  </si>
  <si>
    <t>gyro Speed Error</t>
  </si>
  <si>
    <t>vessel speed</t>
  </si>
  <si>
    <t>ship course</t>
  </si>
  <si>
    <t>latitude</t>
  </si>
  <si>
    <t>Gyrocompass speed error depends on:</t>
  </si>
  <si>
    <t>Variation of the speed error is depending on the course of vessel:</t>
  </si>
  <si>
    <r>
      <t>It is maximum to the North (0</t>
    </r>
    <r>
      <rPr>
        <sz val="11"/>
        <color theme="1"/>
        <rFont val="Calibri"/>
        <family val="2"/>
        <charset val="238"/>
      </rPr>
      <t>°) and to the South (180°)</t>
    </r>
  </si>
  <si>
    <r>
      <t>It is null to the East (90</t>
    </r>
    <r>
      <rPr>
        <sz val="11"/>
        <color theme="1"/>
        <rFont val="Calibri"/>
        <family val="2"/>
        <charset val="238"/>
      </rPr>
      <t>°) and to the West (270°)</t>
    </r>
  </si>
  <si>
    <r>
      <t>It is negative for the quadrants I (0</t>
    </r>
    <r>
      <rPr>
        <sz val="11"/>
        <color theme="1"/>
        <rFont val="Calibri"/>
        <family val="2"/>
        <charset val="238"/>
      </rPr>
      <t>° - 90°) and IV (270° - 360°)</t>
    </r>
  </si>
  <si>
    <r>
      <t>It is positive for the quadrants II (90</t>
    </r>
    <r>
      <rPr>
        <sz val="11"/>
        <color theme="1"/>
        <rFont val="Calibri"/>
        <family val="2"/>
        <charset val="238"/>
      </rPr>
      <t>° - 180°) and III (180° - 270°)</t>
    </r>
  </si>
  <si>
    <t>Calculation</t>
  </si>
  <si>
    <t>Radians</t>
  </si>
  <si>
    <t>cos</t>
  </si>
  <si>
    <t>Gyro Speed error:</t>
  </si>
  <si>
    <t>Gyro Speed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</si>
</sst>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16" x14ac:knownFonts="1">
    <font>
      <sz val="11"/>
      <color theme="1"/>
      <name val="Arial"/>
      <family val="2"/>
      <charset val="238"/>
      <scheme val="minor"/>
    </font>
    <font>
      <sz val="18"/>
      <color theme="3"/>
      <name val="Times New Roman"/>
      <family val="2"/>
      <charset val="238"/>
      <scheme val="major"/>
    </font>
    <font>
      <b/>
      <sz val="15"/>
      <color theme="3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8"/>
      <color theme="3"/>
      <name val="Times New Roman"/>
      <family val="2"/>
      <charset val="238"/>
      <scheme val="major"/>
    </font>
    <font>
      <b/>
      <sz val="8"/>
      <color theme="1" tint="0.499984740745262"/>
      <name val="Arial"/>
      <family val="2"/>
      <charset val="238"/>
      <scheme val="minor"/>
    </font>
    <font>
      <b/>
      <u val="double"/>
      <sz val="18"/>
      <color theme="3"/>
      <name val="Times New Roman"/>
      <family val="2"/>
      <charset val="238"/>
      <scheme val="major"/>
    </font>
    <font>
      <b/>
      <u/>
      <sz val="11"/>
      <color theme="1"/>
      <name val="Arial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8"/>
      <color theme="1" tint="0.499984740745262"/>
      <name val="Calibri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i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11"/>
      <color rgb="FF7F7F7F"/>
      <name val="Arial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15" fillId="0" borderId="0" applyNumberFormat="0" applyFill="0" applyBorder="0" applyAlignment="0" applyProtection="0"/>
  </cellStyleXfs>
  <cellXfs count="91">
    <xf numFmtId="0" fontId="0" fillId="0" borderId="0" xfId="0"/>
    <xf numFmtId="0" fontId="4" fillId="0" borderId="0" xfId="1" applyFont="1"/>
    <xf numFmtId="0" fontId="5" fillId="0" borderId="0" xfId="0" applyFont="1"/>
    <xf numFmtId="0" fontId="2" fillId="0" borderId="1" xfId="2"/>
    <xf numFmtId="0" fontId="0" fillId="0" borderId="22" xfId="0" applyBorder="1"/>
    <xf numFmtId="0" fontId="0" fillId="0" borderId="0" xfId="0" applyBorder="1"/>
    <xf numFmtId="0" fontId="7" fillId="0" borderId="2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0" fillId="0" borderId="42" xfId="0" applyNumberFormat="1" applyFill="1" applyBorder="1"/>
    <xf numFmtId="164" fontId="0" fillId="0" borderId="43" xfId="0" applyNumberFormat="1" applyFill="1" applyBorder="1"/>
    <xf numFmtId="165" fontId="0" fillId="0" borderId="43" xfId="0" applyNumberFormat="1" applyFill="1" applyBorder="1"/>
    <xf numFmtId="165" fontId="0" fillId="4" borderId="43" xfId="0" applyNumberFormat="1" applyFill="1" applyBorder="1"/>
    <xf numFmtId="164" fontId="3" fillId="5" borderId="44" xfId="0" applyNumberFormat="1" applyFont="1" applyFill="1" applyBorder="1"/>
    <xf numFmtId="0" fontId="4" fillId="0" borderId="0" xfId="1" applyFont="1" applyProtection="1"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2" fillId="0" borderId="1" xfId="2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2" borderId="6" xfId="0" applyFont="1" applyFill="1" applyBorder="1" applyProtection="1">
      <protection hidden="1"/>
    </xf>
    <xf numFmtId="0" fontId="3" fillId="2" borderId="8" xfId="0" applyFont="1" applyFill="1" applyBorder="1" applyProtection="1">
      <protection hidden="1"/>
    </xf>
    <xf numFmtId="0" fontId="7" fillId="0" borderId="0" xfId="0" applyFont="1" applyProtection="1">
      <protection hidden="1"/>
    </xf>
    <xf numFmtId="0" fontId="0" fillId="0" borderId="22" xfId="0" applyBorder="1" applyProtection="1">
      <protection hidden="1"/>
    </xf>
    <xf numFmtId="0" fontId="0" fillId="0" borderId="0" xfId="0" applyBorder="1" applyProtection="1">
      <protection hidden="1"/>
    </xf>
    <xf numFmtId="0" fontId="7" fillId="0" borderId="22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3" fillId="2" borderId="36" xfId="0" applyFont="1" applyFill="1" applyBorder="1" applyAlignment="1" applyProtection="1">
      <alignment horizontal="center"/>
      <protection hidden="1"/>
    </xf>
    <xf numFmtId="164" fontId="0" fillId="6" borderId="30" xfId="0" applyNumberFormat="1" applyFill="1" applyBorder="1" applyProtection="1">
      <protection hidden="1"/>
    </xf>
    <xf numFmtId="0" fontId="3" fillId="2" borderId="37" xfId="0" applyFont="1" applyFill="1" applyBorder="1" applyAlignment="1" applyProtection="1">
      <alignment horizontal="center"/>
      <protection hidden="1"/>
    </xf>
    <xf numFmtId="164" fontId="0" fillId="6" borderId="31" xfId="0" applyNumberFormat="1" applyFill="1" applyBorder="1" applyProtection="1">
      <protection hidden="1"/>
    </xf>
    <xf numFmtId="0" fontId="3" fillId="5" borderId="38" xfId="0" applyFont="1" applyFill="1" applyBorder="1" applyAlignment="1" applyProtection="1">
      <alignment horizontal="center"/>
      <protection hidden="1"/>
    </xf>
    <xf numFmtId="164" fontId="0" fillId="5" borderId="32" xfId="0" applyNumberFormat="1" applyFill="1" applyBorder="1" applyProtection="1">
      <protection hidden="1"/>
    </xf>
    <xf numFmtId="0" fontId="6" fillId="0" borderId="0" xfId="1" applyFont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5" borderId="27" xfId="0" applyFont="1" applyFill="1" applyBorder="1" applyAlignment="1" applyProtection="1">
      <alignment horizontal="center"/>
      <protection hidden="1"/>
    </xf>
    <xf numFmtId="0" fontId="3" fillId="5" borderId="20" xfId="0" applyFont="1" applyFill="1" applyBorder="1" applyAlignment="1" applyProtection="1">
      <alignment horizontal="center"/>
      <protection hidden="1"/>
    </xf>
    <xf numFmtId="0" fontId="3" fillId="5" borderId="26" xfId="0" applyFont="1" applyFill="1" applyBorder="1" applyAlignment="1" applyProtection="1">
      <alignment horizontal="center"/>
      <protection hidden="1"/>
    </xf>
    <xf numFmtId="0" fontId="3" fillId="2" borderId="11" xfId="0" applyFont="1" applyFill="1" applyBorder="1" applyAlignment="1" applyProtection="1">
      <alignment horizontal="center"/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3" fillId="2" borderId="41" xfId="0" applyFont="1" applyFill="1" applyBorder="1" applyAlignment="1" applyProtection="1">
      <alignment horizontal="center"/>
      <protection hidden="1"/>
    </xf>
    <xf numFmtId="0" fontId="3" fillId="2" borderId="24" xfId="0" applyFont="1" applyFill="1" applyBorder="1" applyAlignment="1" applyProtection="1">
      <alignment horizontal="center"/>
      <protection hidden="1"/>
    </xf>
    <xf numFmtId="0" fontId="3" fillId="2" borderId="28" xfId="0" applyFont="1" applyFill="1" applyBorder="1" applyAlignment="1" applyProtection="1">
      <alignment horizontal="center"/>
      <protection hidden="1"/>
    </xf>
    <xf numFmtId="0" fontId="3" fillId="5" borderId="19" xfId="0" applyFont="1" applyFill="1" applyBorder="1" applyAlignment="1" applyProtection="1">
      <alignment horizontal="left"/>
      <protection hidden="1"/>
    </xf>
    <xf numFmtId="0" fontId="3" fillId="5" borderId="21" xfId="0" applyFont="1" applyFill="1" applyBorder="1" applyAlignment="1" applyProtection="1">
      <alignment horizontal="left"/>
      <protection hidden="1"/>
    </xf>
    <xf numFmtId="0" fontId="0" fillId="0" borderId="17" xfId="0" applyBorder="1" applyAlignment="1" applyProtection="1">
      <alignment horizontal="left"/>
      <protection hidden="1"/>
    </xf>
    <xf numFmtId="0" fontId="0" fillId="0" borderId="18" xfId="0" applyBorder="1" applyAlignment="1" applyProtection="1">
      <alignment horizontal="left"/>
      <protection hidden="1"/>
    </xf>
    <xf numFmtId="0" fontId="0" fillId="0" borderId="23" xfId="0" applyBorder="1" applyAlignment="1" applyProtection="1">
      <alignment horizontal="left"/>
      <protection hidden="1"/>
    </xf>
    <xf numFmtId="0" fontId="0" fillId="0" borderId="25" xfId="0" applyBorder="1" applyAlignment="1" applyProtection="1">
      <alignment horizontal="left"/>
      <protection hidden="1"/>
    </xf>
    <xf numFmtId="0" fontId="15" fillId="0" borderId="0" xfId="3" applyAlignment="1" applyProtection="1">
      <alignment horizontal="center"/>
      <protection hidden="1"/>
    </xf>
    <xf numFmtId="0" fontId="3" fillId="2" borderId="34" xfId="0" applyFont="1" applyFill="1" applyBorder="1" applyAlignment="1" applyProtection="1">
      <alignment horizontal="center" vertical="center"/>
      <protection hidden="1"/>
    </xf>
    <xf numFmtId="0" fontId="3" fillId="2" borderId="35" xfId="0" applyFont="1" applyFill="1" applyBorder="1" applyAlignment="1" applyProtection="1">
      <alignment horizontal="center" vertical="center"/>
      <protection hidden="1"/>
    </xf>
    <xf numFmtId="0" fontId="3" fillId="2" borderId="15" xfId="0" applyFont="1" applyFill="1" applyBorder="1" applyAlignment="1" applyProtection="1">
      <alignment horizontal="center"/>
      <protection hidden="1"/>
    </xf>
    <xf numFmtId="0" fontId="3" fillId="2" borderId="14" xfId="0" applyFont="1" applyFill="1" applyBorder="1" applyAlignment="1" applyProtection="1">
      <alignment horizontal="center"/>
      <protection hidden="1"/>
    </xf>
    <xf numFmtId="0" fontId="3" fillId="2" borderId="27" xfId="0" applyFont="1" applyFill="1" applyBorder="1" applyAlignment="1" applyProtection="1">
      <alignment horizontal="center"/>
      <protection hidden="1"/>
    </xf>
    <xf numFmtId="0" fontId="3" fillId="2" borderId="26" xfId="0" applyFont="1" applyFill="1" applyBorder="1" applyAlignment="1" applyProtection="1">
      <alignment horizontal="center"/>
      <protection hidden="1"/>
    </xf>
    <xf numFmtId="0" fontId="3" fillId="3" borderId="12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9" xfId="0" applyFont="1" applyFill="1" applyBorder="1" applyAlignment="1" applyProtection="1">
      <alignment horizontal="center" vertical="center"/>
      <protection hidden="1"/>
    </xf>
    <xf numFmtId="0" fontId="3" fillId="3" borderId="21" xfId="0" applyFont="1" applyFill="1" applyBorder="1" applyAlignment="1" applyProtection="1">
      <alignment horizontal="center" vertical="center"/>
      <protection hidden="1"/>
    </xf>
    <xf numFmtId="0" fontId="3" fillId="2" borderId="39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 applyProtection="1">
      <alignment horizontal="center" vertical="center"/>
      <protection hidden="1"/>
    </xf>
    <xf numFmtId="0" fontId="0" fillId="0" borderId="17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left"/>
    </xf>
    <xf numFmtId="0" fontId="3" fillId="4" borderId="20" xfId="0" applyFont="1" applyFill="1" applyBorder="1" applyAlignment="1">
      <alignment horizontal="left"/>
    </xf>
    <xf numFmtId="0" fontId="3" fillId="4" borderId="20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3" fillId="2" borderId="24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</cellXfs>
  <cellStyles count="4">
    <cellStyle name="Explanatory Text" xfId="3" builtinId="53"/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O25"/>
  <sheetViews>
    <sheetView workbookViewId="0"/>
  </sheetViews>
  <sheetFormatPr defaultColWidth="9.125" defaultRowHeight="14.25" x14ac:dyDescent="0.2"/>
  <cols>
    <col min="1" max="16384" width="9.125" style="14"/>
  </cols>
  <sheetData>
    <row r="1" spans="1:15" ht="22.5" x14ac:dyDescent="0.3">
      <c r="A1" s="13" t="s">
        <v>0</v>
      </c>
    </row>
    <row r="2" spans="1:15" x14ac:dyDescent="0.2">
      <c r="A2" s="15" t="s">
        <v>1</v>
      </c>
    </row>
    <row r="3" spans="1:15" ht="22.5" x14ac:dyDescent="0.3">
      <c r="A3" s="31" t="s">
        <v>27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5" spans="1:15" ht="20.25" thickBot="1" x14ac:dyDescent="0.35">
      <c r="A5" s="16" t="s">
        <v>28</v>
      </c>
      <c r="B5" s="16"/>
      <c r="C5" s="16"/>
      <c r="D5" s="17" t="s">
        <v>23</v>
      </c>
      <c r="E5" s="14" t="s">
        <v>29</v>
      </c>
    </row>
    <row r="6" spans="1:15" ht="15" thickTop="1" x14ac:dyDescent="0.2">
      <c r="E6" s="14" t="s">
        <v>30</v>
      </c>
    </row>
    <row r="7" spans="1:15" ht="15" thickBot="1" x14ac:dyDescent="0.25"/>
    <row r="8" spans="1:15" ht="15.75" thickBot="1" x14ac:dyDescent="0.3">
      <c r="E8" s="34" t="s">
        <v>24</v>
      </c>
      <c r="F8" s="32" t="s">
        <v>2</v>
      </c>
      <c r="G8" s="36" t="s">
        <v>3</v>
      </c>
      <c r="H8" s="36"/>
      <c r="I8" s="18"/>
    </row>
    <row r="9" spans="1:15" ht="15.75" thickBot="1" x14ac:dyDescent="0.3">
      <c r="E9" s="35"/>
      <c r="F9" s="33"/>
      <c r="G9" s="37" t="s">
        <v>4</v>
      </c>
      <c r="H9" s="37"/>
      <c r="I9" s="19"/>
    </row>
    <row r="11" spans="1:15" ht="15" x14ac:dyDescent="0.25">
      <c r="E11" s="14" t="s">
        <v>5</v>
      </c>
      <c r="F11" s="17" t="s">
        <v>23</v>
      </c>
      <c r="G11" s="17" t="s">
        <v>20</v>
      </c>
      <c r="H11" s="14" t="s">
        <v>31</v>
      </c>
    </row>
    <row r="12" spans="1:15" ht="15" x14ac:dyDescent="0.25">
      <c r="F12" s="17" t="s">
        <v>6</v>
      </c>
      <c r="G12" s="17" t="s">
        <v>22</v>
      </c>
      <c r="H12" s="14" t="s">
        <v>32</v>
      </c>
    </row>
    <row r="13" spans="1:15" ht="15" x14ac:dyDescent="0.25">
      <c r="F13" s="17" t="s">
        <v>7</v>
      </c>
      <c r="G13" s="17" t="s">
        <v>20</v>
      </c>
      <c r="H13" s="14" t="s">
        <v>33</v>
      </c>
    </row>
    <row r="14" spans="1:15" ht="15" x14ac:dyDescent="0.25">
      <c r="F14" s="17" t="s">
        <v>8</v>
      </c>
      <c r="G14" s="17" t="s">
        <v>20</v>
      </c>
      <c r="H14" s="14" t="s">
        <v>34</v>
      </c>
    </row>
    <row r="16" spans="1:15" ht="15" x14ac:dyDescent="0.25">
      <c r="A16" s="20" t="s">
        <v>35</v>
      </c>
      <c r="F16" s="14" t="s">
        <v>32</v>
      </c>
    </row>
    <row r="17" spans="1:8" x14ac:dyDescent="0.2">
      <c r="F17" s="14" t="s">
        <v>33</v>
      </c>
    </row>
    <row r="18" spans="1:8" x14ac:dyDescent="0.2">
      <c r="F18" s="14" t="s">
        <v>34</v>
      </c>
    </row>
    <row r="20" spans="1:8" ht="15" x14ac:dyDescent="0.25">
      <c r="A20" s="20" t="s">
        <v>36</v>
      </c>
      <c r="H20" s="14" t="s">
        <v>37</v>
      </c>
    </row>
    <row r="21" spans="1:8" ht="15" x14ac:dyDescent="0.25">
      <c r="H21" s="14" t="s">
        <v>38</v>
      </c>
    </row>
    <row r="22" spans="1:8" ht="15" x14ac:dyDescent="0.25">
      <c r="H22" s="14" t="s">
        <v>39</v>
      </c>
    </row>
    <row r="23" spans="1:8" ht="15" x14ac:dyDescent="0.25">
      <c r="H23" s="14" t="s">
        <v>40</v>
      </c>
    </row>
    <row r="25" spans="1:8" x14ac:dyDescent="0.2">
      <c r="A25" s="15" t="s">
        <v>9</v>
      </c>
    </row>
  </sheetData>
  <sheetProtection algorithmName="SHA-512" hashValue="9XlQrrqi+O+DohglRCi6a1XijKIN3vGp0Z6NcLRUq1FHHpiLAXcSck2D50bAglWRB+O15RBxii4+2ExYkgpjyA==" saltValue="3fErd6fE9LmBXe/rNzFaSg==" spinCount="100000" sheet="1" objects="1" scenarios="1"/>
  <mergeCells count="5">
    <mergeCell ref="A3:O3"/>
    <mergeCell ref="F8:F9"/>
    <mergeCell ref="E8:E9"/>
    <mergeCell ref="G8:H8"/>
    <mergeCell ref="G9:H9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14"/>
  <sheetViews>
    <sheetView tabSelected="1" workbookViewId="0">
      <selection activeCell="H12" sqref="H12"/>
    </sheetView>
  </sheetViews>
  <sheetFormatPr defaultColWidth="9.125" defaultRowHeight="14.25" x14ac:dyDescent="0.2"/>
  <cols>
    <col min="1" max="6" width="9.125" style="14"/>
    <col min="7" max="9" width="16.75" style="14" customWidth="1"/>
    <col min="10" max="16384" width="9.125" style="14"/>
  </cols>
  <sheetData>
    <row r="1" spans="1:9" ht="22.5" x14ac:dyDescent="0.3">
      <c r="A1" s="13" t="s">
        <v>0</v>
      </c>
    </row>
    <row r="2" spans="1:9" x14ac:dyDescent="0.2">
      <c r="A2" s="15" t="s">
        <v>1</v>
      </c>
    </row>
    <row r="4" spans="1:9" ht="20.25" thickBot="1" x14ac:dyDescent="0.35">
      <c r="A4" s="16" t="s">
        <v>44</v>
      </c>
      <c r="B4" s="16"/>
      <c r="C4" s="16"/>
    </row>
    <row r="5" spans="1:9" ht="15" thickTop="1" x14ac:dyDescent="0.2"/>
    <row r="6" spans="1:9" x14ac:dyDescent="0.2">
      <c r="A6" s="53" t="s">
        <v>11</v>
      </c>
      <c r="B6" s="53"/>
      <c r="C6" s="53"/>
      <c r="D6" s="53"/>
      <c r="E6" s="53"/>
      <c r="F6" s="53"/>
      <c r="G6" s="53"/>
      <c r="H6" s="53"/>
      <c r="I6" s="53"/>
    </row>
    <row r="7" spans="1:9" ht="15" thickBot="1" x14ac:dyDescent="0.25"/>
    <row r="8" spans="1:9" ht="15" x14ac:dyDescent="0.25">
      <c r="A8" s="60" t="s">
        <v>45</v>
      </c>
      <c r="B8" s="61"/>
      <c r="C8" s="64" t="s">
        <v>25</v>
      </c>
      <c r="D8" s="56" t="s">
        <v>3</v>
      </c>
      <c r="E8" s="57"/>
      <c r="F8" s="54" t="s">
        <v>19</v>
      </c>
      <c r="G8" s="21"/>
      <c r="H8" s="22"/>
      <c r="I8" s="22"/>
    </row>
    <row r="9" spans="1:9" ht="15.75" thickBot="1" x14ac:dyDescent="0.3">
      <c r="A9" s="62"/>
      <c r="B9" s="63"/>
      <c r="C9" s="65"/>
      <c r="D9" s="58" t="s">
        <v>4</v>
      </c>
      <c r="E9" s="59"/>
      <c r="F9" s="55"/>
      <c r="G9" s="23" t="s">
        <v>15</v>
      </c>
      <c r="H9" s="24" t="s">
        <v>16</v>
      </c>
      <c r="I9" s="24" t="s">
        <v>17</v>
      </c>
    </row>
    <row r="10" spans="1:9" ht="15.75" thickTop="1" x14ac:dyDescent="0.25">
      <c r="A10" s="51" t="s">
        <v>12</v>
      </c>
      <c r="B10" s="52"/>
      <c r="C10" s="44" t="s">
        <v>18</v>
      </c>
      <c r="D10" s="45"/>
      <c r="E10" s="46"/>
      <c r="F10" s="25" t="s">
        <v>21</v>
      </c>
      <c r="G10" s="26">
        <v>12</v>
      </c>
      <c r="H10" s="26">
        <v>23</v>
      </c>
      <c r="I10" s="26"/>
    </row>
    <row r="11" spans="1:9" ht="15" x14ac:dyDescent="0.25">
      <c r="A11" s="49" t="s">
        <v>13</v>
      </c>
      <c r="B11" s="50"/>
      <c r="C11" s="41" t="s">
        <v>7</v>
      </c>
      <c r="D11" s="42"/>
      <c r="E11" s="43"/>
      <c r="F11" s="27" t="s">
        <v>20</v>
      </c>
      <c r="G11" s="28">
        <v>135</v>
      </c>
      <c r="H11" s="28">
        <v>122</v>
      </c>
      <c r="I11" s="28"/>
    </row>
    <row r="12" spans="1:9" ht="15" x14ac:dyDescent="0.25">
      <c r="A12" s="49" t="s">
        <v>14</v>
      </c>
      <c r="B12" s="50"/>
      <c r="C12" s="41" t="s">
        <v>8</v>
      </c>
      <c r="D12" s="42"/>
      <c r="E12" s="43"/>
      <c r="F12" s="27" t="s">
        <v>20</v>
      </c>
      <c r="G12" s="28">
        <v>45</v>
      </c>
      <c r="H12" s="28">
        <v>12</v>
      </c>
      <c r="I12" s="28"/>
    </row>
    <row r="13" spans="1:9" ht="15.75" thickBot="1" x14ac:dyDescent="0.3">
      <c r="A13" s="47" t="s">
        <v>45</v>
      </c>
      <c r="B13" s="48"/>
      <c r="C13" s="38" t="s">
        <v>26</v>
      </c>
      <c r="D13" s="39"/>
      <c r="E13" s="40"/>
      <c r="F13" s="29" t="s">
        <v>20</v>
      </c>
      <c r="G13" s="30">
        <f>Calculation!F16</f>
        <v>-0.76394372684109757</v>
      </c>
      <c r="H13" s="30">
        <f>Calculation!G16</f>
        <v>-0.7932558302728383</v>
      </c>
      <c r="I13" s="30">
        <f>Calculation!H16</f>
        <v>0</v>
      </c>
    </row>
    <row r="14" spans="1:9" x14ac:dyDescent="0.2">
      <c r="A14" s="15" t="s">
        <v>9</v>
      </c>
    </row>
  </sheetData>
  <sheetProtection algorithmName="SHA-512" hashValue="Nky2zobnfuWKemOFRbt2S7x99FbApDSXG9NxxbxKSMi4sHxWIxoLLqAoJt6m1joKJh9oo8VEimYawB0d9DWBBA==" saltValue="y+D/IwL/IhvVcrYje5ybtQ==" spinCount="100000" sheet="1" objects="1" scenarios="1"/>
  <protectedRanges>
    <protectedRange sqref="G10:I12" name="Zonă1"/>
  </protectedRanges>
  <mergeCells count="14">
    <mergeCell ref="A6:I6"/>
    <mergeCell ref="F8:F9"/>
    <mergeCell ref="D8:E8"/>
    <mergeCell ref="D9:E9"/>
    <mergeCell ref="A8:B9"/>
    <mergeCell ref="C8:C9"/>
    <mergeCell ref="C13:E13"/>
    <mergeCell ref="C12:E12"/>
    <mergeCell ref="C11:E11"/>
    <mergeCell ref="C10:E10"/>
    <mergeCell ref="A13:B13"/>
    <mergeCell ref="A12:B12"/>
    <mergeCell ref="A11:B11"/>
    <mergeCell ref="A10:B10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/>
  </sheetViews>
  <sheetFormatPr defaultRowHeight="14.25" x14ac:dyDescent="0.2"/>
  <cols>
    <col min="6" max="8" width="16.75" customWidth="1"/>
  </cols>
  <sheetData>
    <row r="1" spans="1:8" ht="22.5" x14ac:dyDescent="0.3">
      <c r="A1" s="1" t="s">
        <v>0</v>
      </c>
    </row>
    <row r="2" spans="1:8" x14ac:dyDescent="0.2">
      <c r="A2" s="2" t="s">
        <v>1</v>
      </c>
    </row>
    <row r="3" spans="1:8" x14ac:dyDescent="0.2">
      <c r="A3" s="2"/>
    </row>
    <row r="4" spans="1:8" ht="20.25" thickBot="1" x14ac:dyDescent="0.35">
      <c r="A4" s="3" t="s">
        <v>41</v>
      </c>
      <c r="B4" s="3"/>
    </row>
    <row r="5" spans="1:8" ht="15.75" thickTop="1" thickBot="1" x14ac:dyDescent="0.25"/>
    <row r="6" spans="1:8" ht="15" x14ac:dyDescent="0.25">
      <c r="A6" s="77" t="s">
        <v>10</v>
      </c>
      <c r="B6" s="78"/>
      <c r="C6" s="81" t="s">
        <v>25</v>
      </c>
      <c r="D6" s="83" t="s">
        <v>3</v>
      </c>
      <c r="E6" s="84"/>
      <c r="F6" s="4"/>
      <c r="G6" s="5"/>
      <c r="H6" s="5"/>
    </row>
    <row r="7" spans="1:8" ht="15.75" thickBot="1" x14ac:dyDescent="0.3">
      <c r="A7" s="79"/>
      <c r="B7" s="80"/>
      <c r="C7" s="82"/>
      <c r="D7" s="85" t="s">
        <v>4</v>
      </c>
      <c r="E7" s="86"/>
      <c r="F7" s="6" t="s">
        <v>15</v>
      </c>
      <c r="G7" s="7" t="s">
        <v>16</v>
      </c>
      <c r="H7" s="7" t="s">
        <v>17</v>
      </c>
    </row>
    <row r="8" spans="1:8" ht="15" x14ac:dyDescent="0.25">
      <c r="A8" s="87" t="s">
        <v>12</v>
      </c>
      <c r="B8" s="88"/>
      <c r="C8" s="89" t="s">
        <v>18</v>
      </c>
      <c r="D8" s="89"/>
      <c r="E8" s="90"/>
      <c r="F8" s="8">
        <f>'Speed error'!G10</f>
        <v>12</v>
      </c>
      <c r="G8" s="8">
        <f>'Speed error'!H10</f>
        <v>23</v>
      </c>
      <c r="H8" s="8">
        <f>'Speed error'!I10</f>
        <v>0</v>
      </c>
    </row>
    <row r="9" spans="1:8" ht="15" x14ac:dyDescent="0.25">
      <c r="A9" s="66" t="s">
        <v>13</v>
      </c>
      <c r="B9" s="67"/>
      <c r="C9" s="68" t="s">
        <v>7</v>
      </c>
      <c r="D9" s="68"/>
      <c r="E9" s="69"/>
      <c r="F9" s="9">
        <f>'Speed error'!G11</f>
        <v>135</v>
      </c>
      <c r="G9" s="9">
        <f>'Speed error'!H11</f>
        <v>122</v>
      </c>
      <c r="H9" s="9">
        <f>'Speed error'!I11</f>
        <v>0</v>
      </c>
    </row>
    <row r="10" spans="1:8" ht="15" x14ac:dyDescent="0.25">
      <c r="A10" s="74"/>
      <c r="B10" s="75"/>
      <c r="C10" s="69" t="s">
        <v>42</v>
      </c>
      <c r="D10" s="76"/>
      <c r="E10" s="76"/>
      <c r="F10" s="10">
        <f>RADIANS(F9)</f>
        <v>2.3561944901923448</v>
      </c>
      <c r="G10" s="10">
        <f>RADIANS(G9)</f>
        <v>2.1293016874330819</v>
      </c>
      <c r="H10" s="10">
        <f>RADIANS(H9)</f>
        <v>0</v>
      </c>
    </row>
    <row r="11" spans="1:8" ht="15" x14ac:dyDescent="0.25">
      <c r="A11" s="74"/>
      <c r="B11" s="75"/>
      <c r="C11" s="69" t="s">
        <v>43</v>
      </c>
      <c r="D11" s="76"/>
      <c r="E11" s="76"/>
      <c r="F11" s="10">
        <f>COS(F10)</f>
        <v>-0.70710678118654746</v>
      </c>
      <c r="G11" s="10">
        <f>COS(G10)</f>
        <v>-0.52991926423320479</v>
      </c>
      <c r="H11" s="10">
        <f>COS(H10)</f>
        <v>1</v>
      </c>
    </row>
    <row r="12" spans="1:8" ht="15" x14ac:dyDescent="0.25">
      <c r="A12" s="66" t="s">
        <v>14</v>
      </c>
      <c r="B12" s="67"/>
      <c r="C12" s="68" t="s">
        <v>8</v>
      </c>
      <c r="D12" s="68"/>
      <c r="E12" s="69"/>
      <c r="F12" s="9">
        <f>'Speed error'!G12</f>
        <v>45</v>
      </c>
      <c r="G12" s="9">
        <f>'Speed error'!H12</f>
        <v>12</v>
      </c>
      <c r="H12" s="9">
        <f>'Speed error'!I12</f>
        <v>0</v>
      </c>
    </row>
    <row r="13" spans="1:8" ht="15" x14ac:dyDescent="0.25">
      <c r="A13" s="74"/>
      <c r="B13" s="75"/>
      <c r="C13" s="69" t="s">
        <v>42</v>
      </c>
      <c r="D13" s="76"/>
      <c r="E13" s="76"/>
      <c r="F13" s="10">
        <f>RADIANS(F12)</f>
        <v>0.78539816339744828</v>
      </c>
      <c r="G13" s="10">
        <f>RADIANS(G12)</f>
        <v>0.20943951023931956</v>
      </c>
      <c r="H13" s="10">
        <f>RADIANS(H12)</f>
        <v>0</v>
      </c>
    </row>
    <row r="14" spans="1:8" ht="15" x14ac:dyDescent="0.25">
      <c r="A14" s="74"/>
      <c r="B14" s="75"/>
      <c r="C14" s="69" t="s">
        <v>43</v>
      </c>
      <c r="D14" s="76"/>
      <c r="E14" s="76"/>
      <c r="F14" s="10">
        <f>COS(F13)</f>
        <v>0.70710678118654757</v>
      </c>
      <c r="G14" s="10">
        <f>COS(G13)</f>
        <v>0.97814760073380569</v>
      </c>
      <c r="H14" s="10">
        <f>COS(H13)</f>
        <v>1</v>
      </c>
    </row>
    <row r="15" spans="1:8" ht="15.75" thickBot="1" x14ac:dyDescent="0.3">
      <c r="A15" s="70" t="s">
        <v>10</v>
      </c>
      <c r="B15" s="71"/>
      <c r="C15" s="72" t="s">
        <v>26</v>
      </c>
      <c r="D15" s="72"/>
      <c r="E15" s="73"/>
      <c r="F15" s="11">
        <f>(F8*F11)/(900*F14)</f>
        <v>-1.3333333333333332E-2</v>
      </c>
      <c r="G15" s="11">
        <f>(G8*G11)/(900*G14)</f>
        <v>-1.3844926048902337E-2</v>
      </c>
      <c r="H15" s="11">
        <f>(H8*H11)/(900*H14)</f>
        <v>0</v>
      </c>
    </row>
    <row r="16" spans="1:8" ht="15.75" thickBot="1" x14ac:dyDescent="0.3">
      <c r="F16" s="12">
        <f>DEGREES(F15)</f>
        <v>-0.76394372684109757</v>
      </c>
      <c r="G16" s="12">
        <f>DEGREES(G15)</f>
        <v>-0.7932558302728383</v>
      </c>
      <c r="H16" s="12">
        <f>DEGREES(H15)</f>
        <v>0</v>
      </c>
    </row>
    <row r="17" spans="1:1" x14ac:dyDescent="0.2">
      <c r="A17" s="2" t="s">
        <v>9</v>
      </c>
    </row>
  </sheetData>
  <mergeCells count="20">
    <mergeCell ref="A6:B7"/>
    <mergeCell ref="C6:C7"/>
    <mergeCell ref="D6:E6"/>
    <mergeCell ref="D7:E7"/>
    <mergeCell ref="A8:B8"/>
    <mergeCell ref="C8:E8"/>
    <mergeCell ref="A9:B9"/>
    <mergeCell ref="C9:E9"/>
    <mergeCell ref="A12:B12"/>
    <mergeCell ref="C12:E12"/>
    <mergeCell ref="A15:B15"/>
    <mergeCell ref="C15:E15"/>
    <mergeCell ref="A11:B11"/>
    <mergeCell ref="C11:E11"/>
    <mergeCell ref="C14:E14"/>
    <mergeCell ref="A14:B14"/>
    <mergeCell ref="A10:B10"/>
    <mergeCell ref="C10:E10"/>
    <mergeCell ref="C13:E13"/>
    <mergeCell ref="A13:B13"/>
  </mergeCells>
  <pageMargins left="0.25" right="0.25" top="0.75" bottom="0.75" header="0.3" footer="0.3"/>
  <pageSetup paperSize="9" orientation="landscape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Speed error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behzad</cp:lastModifiedBy>
  <cp:lastPrinted>2016-09-04T10:14:29Z</cp:lastPrinted>
  <dcterms:created xsi:type="dcterms:W3CDTF">2016-09-02T08:38:48Z</dcterms:created>
  <dcterms:modified xsi:type="dcterms:W3CDTF">2024-12-10T17:26:52Z</dcterms:modified>
</cp:coreProperties>
</file>